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8195" windowHeight="10005" activeTab="0"/>
  </bookViews>
  <sheets>
    <sheet name="Sheet1" sheetId="1" r:id="rId1"/>
  </sheets>
  <definedNames>
    <definedName name="fit">'Sheet1'!$A$1:$A$29</definedName>
    <definedName name="printit">'Sheet1'!$B$3:$G$28</definedName>
  </definedNames>
  <calcPr fullCalcOnLoad="1"/>
</workbook>
</file>

<file path=xl/sharedStrings.xml><?xml version="1.0" encoding="utf-8"?>
<sst xmlns="http://schemas.openxmlformats.org/spreadsheetml/2006/main" count="22" uniqueCount="21">
  <si>
    <t>rate</t>
  </si>
  <si>
    <t>term (months)</t>
  </si>
  <si>
    <t>Payment</t>
  </si>
  <si>
    <t>Taxes</t>
  </si>
  <si>
    <t>Annual Insurance</t>
  </si>
  <si>
    <t>Monthly</t>
  </si>
  <si>
    <t>Monthly HOA</t>
  </si>
  <si>
    <t>HOA</t>
  </si>
  <si>
    <t>Monthly Insurance</t>
  </si>
  <si>
    <t>TOTAL MONTHLY PAYMENT</t>
  </si>
  <si>
    <t>Purchase Price</t>
  </si>
  <si>
    <t>Annual Special Assessments (Mello Roos)</t>
  </si>
  <si>
    <t>Monthly PMI</t>
  </si>
  <si>
    <t>QUALIFYING MONTHLY PAYMENT CALCULATOR</t>
  </si>
  <si>
    <t>Base Property Tax rate</t>
  </si>
  <si>
    <t>Down %</t>
  </si>
  <si>
    <t>OR Down $</t>
  </si>
  <si>
    <t>Loan Amount</t>
  </si>
  <si>
    <t>If both pink tips are not visible or letters are too small, press Re-size Button</t>
  </si>
  <si>
    <t>Annual Income</t>
  </si>
  <si>
    <t>Housing Debt Ratio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</si>
</sst>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.000%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64" fontId="0" fillId="0" borderId="1" xfId="0" applyNumberFormat="1" applyBorder="1" applyAlignment="1" applyProtection="1">
      <alignment/>
      <protection locked="0"/>
    </xf>
    <xf numFmtId="10" fontId="0" fillId="0" borderId="1" xfId="0" applyNumberFormat="1" applyBorder="1" applyAlignment="1" applyProtection="1">
      <alignment/>
      <protection locked="0"/>
    </xf>
    <xf numFmtId="166" fontId="0" fillId="0" borderId="1" xfId="0" applyNumberFormat="1" applyBorder="1" applyAlignment="1" applyProtection="1">
      <alignment/>
      <protection locked="0"/>
    </xf>
    <xf numFmtId="1" fontId="0" fillId="0" borderId="1" xfId="0" applyNumberFormat="1" applyBorder="1" applyAlignment="1" applyProtection="1">
      <alignment/>
      <protection locked="0"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right"/>
    </xf>
    <xf numFmtId="0" fontId="0" fillId="2" borderId="0" xfId="0" applyFill="1" applyAlignment="1">
      <alignment horizontal="right"/>
    </xf>
    <xf numFmtId="6" fontId="0" fillId="2" borderId="0" xfId="0" applyNumberFormat="1" applyFill="1" applyAlignment="1">
      <alignment/>
    </xf>
    <xf numFmtId="164" fontId="0" fillId="2" borderId="0" xfId="0" applyNumberFormat="1" applyFill="1" applyAlignment="1">
      <alignment/>
    </xf>
    <xf numFmtId="8" fontId="0" fillId="2" borderId="0" xfId="0" applyNumberFormat="1" applyFill="1" applyAlignment="1">
      <alignment/>
    </xf>
    <xf numFmtId="8" fontId="2" fillId="2" borderId="0" xfId="0" applyNumberFormat="1" applyFont="1" applyFill="1" applyAlignment="1">
      <alignment/>
    </xf>
    <xf numFmtId="10" fontId="0" fillId="2" borderId="0" xfId="0" applyNumberFormat="1" applyFill="1" applyAlignment="1">
      <alignment/>
    </xf>
    <xf numFmtId="0" fontId="0" fillId="3" borderId="0" xfId="0" applyFill="1" applyAlignment="1">
      <alignment/>
    </xf>
    <xf numFmtId="164" fontId="0" fillId="0" borderId="1" xfId="0" applyNumberFormat="1" applyBorder="1" applyAlignment="1" applyProtection="1">
      <alignment horizontal="center"/>
      <protection locked="0"/>
    </xf>
    <xf numFmtId="10" fontId="0" fillId="2" borderId="0" xfId="0" applyNumberFormat="1" applyFill="1" applyAlignment="1">
      <alignment horizontal="center"/>
    </xf>
    <xf numFmtId="0" fontId="0" fillId="4" borderId="0" xfId="0" applyFont="1" applyFill="1" applyAlignment="1">
      <alignment textRotation="9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933450</xdr:colOff>
      <xdr:row>7</xdr:row>
      <xdr:rowOff>161925</xdr:rowOff>
    </xdr:from>
    <xdr:to>
      <xdr:col>1</xdr:col>
      <xdr:colOff>2095500</xdr:colOff>
      <xdr:row>11</xdr:row>
      <xdr:rowOff>57150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1323975"/>
          <a:ext cx="11620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A144"/>
  <sheetViews>
    <sheetView showGridLines="0" showRowColHeaders="0" showZeros="0" tabSelected="1" zoomScale="130" zoomScaleNormal="130" workbookViewId="0" topLeftCell="A1">
      <selection activeCell="A1" sqref="A1"/>
    </sheetView>
  </sheetViews>
  <sheetFormatPr defaultColWidth="9.140625" defaultRowHeight="12.75"/>
  <cols>
    <col min="1" max="1" width="2.8515625" style="0" customWidth="1"/>
    <col min="2" max="2" width="45.8515625" style="0" customWidth="1"/>
    <col min="3" max="3" width="15.140625" style="0" customWidth="1"/>
    <col min="6" max="6" width="11.7109375" style="0" customWidth="1"/>
    <col min="7" max="7" width="12.7109375" style="0" customWidth="1"/>
  </cols>
  <sheetData>
    <row r="1" spans="1:27" ht="12.75">
      <c r="A1" s="13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27" ht="12.75" customHeight="1">
      <c r="A2" s="16" t="s">
        <v>18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ht="12.75">
      <c r="A3" s="16"/>
      <c r="B3" s="5"/>
      <c r="C3" s="6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 ht="12.75">
      <c r="A4" s="16"/>
      <c r="B4" s="5"/>
      <c r="C4" s="6" t="s">
        <v>13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ht="13.5" thickBot="1">
      <c r="A5" s="1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</row>
    <row r="6" spans="1:27" ht="13.5" thickBot="1">
      <c r="A6" s="16"/>
      <c r="B6" s="6" t="s">
        <v>10</v>
      </c>
      <c r="C6" s="1">
        <v>255000</v>
      </c>
      <c r="D6" s="5"/>
      <c r="E6" s="5"/>
      <c r="F6" s="7" t="s">
        <v>19</v>
      </c>
      <c r="G6" s="14">
        <v>65000</v>
      </c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13.5" thickBot="1">
      <c r="A7" s="16"/>
      <c r="B7" s="7" t="s">
        <v>15</v>
      </c>
      <c r="C7" s="2">
        <v>0.035</v>
      </c>
      <c r="D7" s="5"/>
      <c r="E7" s="5"/>
      <c r="F7" s="7" t="s">
        <v>20</v>
      </c>
      <c r="G7" s="15">
        <f>IF(OR(C6="",G6=""),"",C28/(G6/12))</f>
        <v>0.3796052862884393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</row>
    <row r="8" spans="1:27" ht="13.5" thickBot="1">
      <c r="A8" s="16"/>
      <c r="B8" s="7" t="s">
        <v>16</v>
      </c>
      <c r="C8" s="1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spans="1:27" ht="12.75">
      <c r="A9" s="16"/>
      <c r="B9" s="7"/>
      <c r="C9" s="8">
        <f>IF(C8="",C7*C6,C8)</f>
        <v>8925</v>
      </c>
      <c r="D9" s="12">
        <f>IF(C9="","",C9/C6)</f>
        <v>0.035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</row>
    <row r="10" spans="1:27" ht="12.75">
      <c r="A10" s="16"/>
      <c r="B10" s="6" t="s">
        <v>17</v>
      </c>
      <c r="C10" s="8">
        <f>C6-C9</f>
        <v>246075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</row>
    <row r="11" spans="1:27" ht="13.5" customHeight="1" thickBot="1">
      <c r="A11" s="16"/>
      <c r="B11" s="7"/>
      <c r="C11" s="9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</row>
    <row r="12" spans="1:27" ht="13.5" thickBot="1">
      <c r="A12" s="16"/>
      <c r="B12" s="7" t="s">
        <v>0</v>
      </c>
      <c r="C12" s="3">
        <v>0.05875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</row>
    <row r="13" spans="1:27" ht="13.5" customHeight="1" thickBot="1">
      <c r="A13" s="16"/>
      <c r="B13" s="7" t="s">
        <v>1</v>
      </c>
      <c r="C13" s="4">
        <v>360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</row>
    <row r="14" spans="1:27" ht="13.5" thickBot="1">
      <c r="A14" s="16"/>
      <c r="B14" s="7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</row>
    <row r="15" spans="1:27" ht="13.5" thickBot="1">
      <c r="A15" s="16"/>
      <c r="B15" s="7" t="s">
        <v>14</v>
      </c>
      <c r="C15" s="3">
        <v>0.011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</row>
    <row r="16" spans="1:27" ht="13.5" customHeight="1" thickBot="1">
      <c r="A16" s="16"/>
      <c r="B16" s="7" t="s">
        <v>11</v>
      </c>
      <c r="C16" s="1">
        <v>2200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</row>
    <row r="17" spans="1:27" ht="13.5" thickBot="1">
      <c r="A17" s="16"/>
      <c r="B17" s="7" t="s">
        <v>4</v>
      </c>
      <c r="C17" s="1">
        <v>800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</row>
    <row r="18" spans="1:27" ht="13.5" thickBot="1">
      <c r="A18" s="16"/>
      <c r="B18" s="7" t="s">
        <v>6</v>
      </c>
      <c r="C18" s="1">
        <v>125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</row>
    <row r="19" spans="1:27" ht="13.5" thickBot="1">
      <c r="A19" s="16"/>
      <c r="B19" s="7" t="s">
        <v>12</v>
      </c>
      <c r="C19" s="1">
        <v>32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</row>
    <row r="20" spans="1:27" ht="12.75" customHeight="1">
      <c r="A20" s="16"/>
      <c r="B20" s="7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</row>
    <row r="21" spans="1:27" ht="12.75">
      <c r="A21" s="16"/>
      <c r="B21" s="7"/>
      <c r="C21" s="7" t="s">
        <v>5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</row>
    <row r="22" spans="1:27" ht="12.75">
      <c r="A22" s="16"/>
      <c r="B22" s="7" t="s">
        <v>2</v>
      </c>
      <c r="C22" s="10">
        <f>-PMT(C12/12,C13,C10)</f>
        <v>1455.6265507290464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</row>
    <row r="23" spans="1:27" ht="12.75">
      <c r="A23" s="16"/>
      <c r="B23" s="7" t="s">
        <v>3</v>
      </c>
      <c r="C23" s="10">
        <f>((C15*C10)/12)+(C16/12)</f>
        <v>408.90208333333334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</row>
    <row r="24" spans="1:27" ht="12.75">
      <c r="A24" s="16"/>
      <c r="B24" s="7" t="s">
        <v>7</v>
      </c>
      <c r="C24" s="10">
        <f>C18</f>
        <v>125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</row>
    <row r="25" spans="1:27" ht="12.75">
      <c r="A25" s="16"/>
      <c r="B25" s="7" t="s">
        <v>8</v>
      </c>
      <c r="C25" s="10">
        <f>C17/12</f>
        <v>66.66666666666667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</row>
    <row r="26" spans="1:27" ht="12.75">
      <c r="A26" s="16"/>
      <c r="B26" s="7" t="s">
        <v>12</v>
      </c>
      <c r="C26" s="10">
        <f>C19</f>
        <v>32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</row>
    <row r="27" spans="1:27" ht="12.75">
      <c r="A27" s="16"/>
      <c r="B27" s="7"/>
      <c r="C27" s="10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</row>
    <row r="28" spans="1:27" ht="12.75">
      <c r="A28" s="16"/>
      <c r="B28" s="6" t="s">
        <v>9</v>
      </c>
      <c r="C28" s="11">
        <f>SUM(C22:C25)</f>
        <v>2056.1953007290463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</row>
    <row r="29" spans="1:27" ht="12.75">
      <c r="A29" s="13"/>
      <c r="B29" s="7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</row>
    <row r="30" spans="1:27" ht="12.75">
      <c r="A30" s="5"/>
      <c r="B30" s="7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</row>
    <row r="31" spans="1:27" ht="12.75">
      <c r="A31" s="5"/>
      <c r="B31" s="7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</row>
    <row r="32" spans="1:27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</row>
    <row r="33" spans="1:27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</row>
    <row r="34" spans="1:27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</row>
    <row r="35" spans="1:27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</row>
    <row r="36" spans="1:27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</row>
    <row r="37" spans="1:27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</row>
    <row r="38" spans="1:27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</row>
    <row r="39" spans="1:27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spans="1:27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</row>
    <row r="41" spans="1:27" ht="12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</row>
    <row r="42" spans="1:27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</row>
    <row r="43" spans="1:27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</row>
    <row r="44" spans="1:27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</row>
    <row r="45" spans="1:27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</row>
    <row r="46" spans="1:27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</row>
    <row r="47" spans="1:27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spans="1:27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</row>
    <row r="49" spans="1:27" ht="12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</row>
    <row r="50" spans="1:27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</row>
    <row r="51" spans="1:27" ht="12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</row>
    <row r="52" spans="1:27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</row>
    <row r="53" spans="1:27" ht="12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</row>
    <row r="54" spans="1:27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</row>
    <row r="55" spans="1:27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</row>
    <row r="56" spans="1:27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</row>
    <row r="57" spans="1:27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</row>
    <row r="58" spans="1:27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</row>
    <row r="59" spans="1:27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</row>
    <row r="60" spans="1:27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</row>
    <row r="61" spans="1:27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</row>
    <row r="62" spans="1:27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</row>
    <row r="63" spans="1:27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</row>
    <row r="64" spans="1:27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</row>
    <row r="65" spans="1:27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</row>
    <row r="66" spans="1:27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</row>
    <row r="67" spans="1:27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</row>
    <row r="68" spans="1:27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</row>
    <row r="69" spans="1:27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</row>
    <row r="70" spans="1:27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</row>
    <row r="71" spans="1:27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</row>
    <row r="72" spans="1:27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</row>
    <row r="73" spans="1:27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</row>
    <row r="74" spans="1:27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</row>
    <row r="75" spans="1:27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</row>
    <row r="76" spans="1:27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</row>
    <row r="77" spans="1:27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</row>
    <row r="78" spans="1:27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</row>
    <row r="79" spans="1:27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</row>
    <row r="80" spans="1:27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</row>
    <row r="81" spans="1:27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</row>
    <row r="82" spans="1:27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</row>
    <row r="83" spans="1:27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</row>
    <row r="84" spans="1:27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</row>
    <row r="85" spans="1:27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</row>
    <row r="86" spans="1:27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</row>
    <row r="87" spans="1:27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</row>
    <row r="88" spans="1:27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</row>
    <row r="89" spans="1:27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</row>
    <row r="90" spans="1:27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</row>
    <row r="91" spans="1:27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</row>
    <row r="92" spans="1:27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</row>
    <row r="93" spans="1:27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</row>
    <row r="94" spans="1:27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</row>
    <row r="95" spans="1:27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</row>
    <row r="96" spans="1:27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</row>
    <row r="97" spans="1:27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</row>
    <row r="98" spans="1:27" ht="12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</row>
    <row r="99" spans="1:27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</row>
    <row r="100" spans="1:27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</row>
    <row r="101" spans="1:27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</row>
    <row r="102" spans="1:27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</row>
    <row r="103" spans="1:27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</row>
    <row r="104" spans="1:27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</row>
    <row r="105" spans="1:27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</row>
    <row r="106" spans="1:27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</row>
    <row r="107" spans="1:27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</row>
    <row r="108" spans="1:27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</row>
    <row r="109" spans="1:27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</row>
    <row r="110" spans="1:27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</row>
    <row r="111" spans="1:27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</row>
    <row r="112" spans="1:27" ht="12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</row>
    <row r="113" spans="1:27" ht="12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</row>
    <row r="114" spans="1:27" ht="12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</row>
    <row r="115" spans="1:27" ht="12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</row>
    <row r="116" spans="1:27" ht="12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</row>
    <row r="117" spans="1:27" ht="12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</row>
    <row r="118" spans="1:27" ht="12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</row>
    <row r="119" spans="1:27" ht="12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</row>
    <row r="120" spans="1:27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</row>
    <row r="121" spans="1:27" ht="12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</row>
    <row r="122" spans="1:27" ht="12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</row>
    <row r="123" spans="1:27" ht="12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</row>
    <row r="124" spans="1:27" ht="12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</row>
    <row r="125" spans="1:27" ht="12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</row>
    <row r="126" spans="1:27" ht="12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</row>
    <row r="127" spans="1:27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</row>
    <row r="128" spans="1:27" ht="12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</row>
    <row r="129" spans="1:27" ht="12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</row>
    <row r="130" spans="1:27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</row>
    <row r="131" spans="1:27" ht="12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</row>
    <row r="132" spans="1:27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</row>
    <row r="133" spans="1:27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</row>
    <row r="134" spans="1:27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</row>
    <row r="135" spans="1:27" ht="12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</row>
    <row r="136" spans="1:27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</row>
    <row r="137" spans="1:27" ht="12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</row>
    <row r="138" spans="1:27" ht="12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</row>
    <row r="139" spans="1:27" ht="12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</row>
    <row r="140" spans="1:27" ht="12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</row>
    <row r="141" spans="1:27" ht="12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</row>
    <row r="142" spans="1:27" ht="12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</row>
    <row r="143" spans="1:27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</row>
    <row r="144" spans="1:27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</row>
  </sheetData>
  <sheetProtection sheet="1" objects="1" scenarios="1"/>
  <mergeCells count="1">
    <mergeCell ref="A2:A28"/>
  </mergeCells>
  <printOptions horizontalCentered="1" verticalCentered="1"/>
  <pageMargins left="0.5" right="0.5" top="0.5" bottom="0.5" header="0.5" footer="0.5"/>
  <pageSetup fitToHeight="1" fitToWidth="1" orientation="landscape" scale="3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S&amp;K</dc:creator>
  <cp:keywords/>
  <dc:description/>
  <cp:lastModifiedBy>S&amp;K</cp:lastModifiedBy>
  <cp:lastPrinted>2009-05-30T15:06:29Z</cp:lastPrinted>
  <dcterms:created xsi:type="dcterms:W3CDTF">2009-03-09T22:18:26Z</dcterms:created>
  <dcterms:modified xsi:type="dcterms:W3CDTF">2009-05-30T16:06:35Z</dcterms:modified>
  <cp:category/>
  <cp:version/>
  <cp:contentType/>
  <cp:contentStatus/>
</cp:coreProperties>
</file>